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justindavies/Library/CloudStorage/GoogleDrive-justin.davies@emergination.com.au/My Drive/Emergination/6 Templates/Cashflow/"/>
    </mc:Choice>
  </mc:AlternateContent>
  <xr:revisionPtr revIDLastSave="0" documentId="13_ncr:1_{5998A419-28A9-8D46-B471-8CF6B5875673}" xr6:coauthVersionLast="47" xr6:coauthVersionMax="47" xr10:uidLastSave="{00000000-0000-0000-0000-000000000000}"/>
  <bookViews>
    <workbookView xWindow="180" yWindow="500" windowWidth="3726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Ga7T02Ry9w80KrYr+aJNG1f9rQ=="/>
    </ext>
  </extLst>
</workbook>
</file>

<file path=xl/calcChain.xml><?xml version="1.0" encoding="utf-8"?>
<calcChain xmlns="http://schemas.openxmlformats.org/spreadsheetml/2006/main">
  <c r="D11" i="1" l="1"/>
  <c r="C11" i="1"/>
  <c r="C56" i="1"/>
  <c r="D60" i="1"/>
  <c r="C60" i="1"/>
  <c r="B60" i="1"/>
  <c r="B59" i="1"/>
  <c r="E58" i="1"/>
  <c r="B58" i="1"/>
  <c r="B57" i="1"/>
  <c r="B56" i="1"/>
  <c r="N53" i="1"/>
  <c r="N60" i="1" s="1"/>
  <c r="M53" i="1"/>
  <c r="M60" i="1" s="1"/>
  <c r="L53" i="1"/>
  <c r="L60" i="1" s="1"/>
  <c r="K53" i="1"/>
  <c r="K60" i="1" s="1"/>
  <c r="J53" i="1"/>
  <c r="J60" i="1" s="1"/>
  <c r="I53" i="1"/>
  <c r="I60" i="1" s="1"/>
  <c r="H53" i="1"/>
  <c r="H60" i="1" s="1"/>
  <c r="G53" i="1"/>
  <c r="G60" i="1" s="1"/>
  <c r="F53" i="1"/>
  <c r="F60" i="1" s="1"/>
  <c r="E53" i="1"/>
  <c r="E60" i="1" s="1"/>
  <c r="D53" i="1"/>
  <c r="C53" i="1"/>
  <c r="N48" i="1"/>
  <c r="N59" i="1" s="1"/>
  <c r="M48" i="1"/>
  <c r="M59" i="1" s="1"/>
  <c r="L48" i="1"/>
  <c r="L59" i="1" s="1"/>
  <c r="K48" i="1"/>
  <c r="K59" i="1" s="1"/>
  <c r="J48" i="1"/>
  <c r="J59" i="1" s="1"/>
  <c r="I48" i="1"/>
  <c r="I59" i="1" s="1"/>
  <c r="H48" i="1"/>
  <c r="H59" i="1" s="1"/>
  <c r="G48" i="1"/>
  <c r="G59" i="1" s="1"/>
  <c r="F48" i="1"/>
  <c r="F59" i="1" s="1"/>
  <c r="E48" i="1"/>
  <c r="E59" i="1" s="1"/>
  <c r="D48" i="1"/>
  <c r="D59" i="1" s="1"/>
  <c r="C48" i="1"/>
  <c r="C59" i="1" s="1"/>
  <c r="N28" i="1"/>
  <c r="N58" i="1" s="1"/>
  <c r="M28" i="1"/>
  <c r="M58" i="1" s="1"/>
  <c r="L28" i="1"/>
  <c r="L58" i="1" s="1"/>
  <c r="K28" i="1"/>
  <c r="K58" i="1" s="1"/>
  <c r="J28" i="1"/>
  <c r="J58" i="1" s="1"/>
  <c r="I28" i="1"/>
  <c r="I58" i="1" s="1"/>
  <c r="H28" i="1"/>
  <c r="H58" i="1" s="1"/>
  <c r="G28" i="1"/>
  <c r="G58" i="1" s="1"/>
  <c r="F28" i="1"/>
  <c r="F58" i="1" s="1"/>
  <c r="E28" i="1"/>
  <c r="D28" i="1"/>
  <c r="D58" i="1" s="1"/>
  <c r="C28" i="1"/>
  <c r="C58" i="1" s="1"/>
  <c r="N19" i="1"/>
  <c r="N57" i="1" s="1"/>
  <c r="M19" i="1"/>
  <c r="M57" i="1" s="1"/>
  <c r="L19" i="1"/>
  <c r="L57" i="1" s="1"/>
  <c r="K19" i="1"/>
  <c r="K57" i="1" s="1"/>
  <c r="J19" i="1"/>
  <c r="J57" i="1" s="1"/>
  <c r="I19" i="1"/>
  <c r="I57" i="1" s="1"/>
  <c r="H19" i="1"/>
  <c r="H57" i="1" s="1"/>
  <c r="G19" i="1"/>
  <c r="G30" i="1" s="1"/>
  <c r="F19" i="1"/>
  <c r="F30" i="1" s="1"/>
  <c r="E19" i="1"/>
  <c r="E57" i="1" s="1"/>
  <c r="D19" i="1"/>
  <c r="D57" i="1" s="1"/>
  <c r="C19" i="1"/>
  <c r="C57" i="1" s="1"/>
  <c r="G57" i="1" l="1"/>
  <c r="L30" i="1"/>
  <c r="F57" i="1"/>
  <c r="C61" i="1"/>
  <c r="C62" i="1" s="1"/>
  <c r="D7" i="1" s="1"/>
  <c r="D56" i="1" s="1"/>
  <c r="D61" i="1" s="1"/>
  <c r="D62" i="1" s="1"/>
  <c r="E7" i="1" s="1"/>
  <c r="E11" i="1" s="1"/>
  <c r="H30" i="1"/>
  <c r="I30" i="1"/>
  <c r="J30" i="1"/>
  <c r="K30" i="1"/>
  <c r="M30" i="1"/>
  <c r="N30" i="1"/>
  <c r="C30" i="1"/>
  <c r="D30" i="1"/>
  <c r="E30" i="1"/>
  <c r="E56" i="1" l="1"/>
  <c r="E61" i="1" s="1"/>
  <c r="E62" i="1" s="1"/>
  <c r="F7" i="1" s="1"/>
  <c r="F11" i="1" s="1"/>
  <c r="F56" i="1" l="1"/>
  <c r="F61" i="1" s="1"/>
  <c r="F62" i="1" s="1"/>
  <c r="G7" i="1" s="1"/>
  <c r="G11" i="1" s="1"/>
  <c r="G56" i="1" l="1"/>
  <c r="G61" i="1" s="1"/>
  <c r="G62" i="1" s="1"/>
  <c r="H7" i="1" s="1"/>
  <c r="H11" i="1" s="1"/>
  <c r="H56" i="1" l="1"/>
  <c r="H61" i="1" s="1"/>
  <c r="H62" i="1" s="1"/>
  <c r="I7" i="1" s="1"/>
  <c r="I11" i="1" s="1"/>
  <c r="I56" i="1" l="1"/>
  <c r="I61" i="1" s="1"/>
  <c r="I62" i="1" s="1"/>
  <c r="J7" i="1" s="1"/>
  <c r="J11" i="1" s="1"/>
  <c r="J56" i="1" l="1"/>
  <c r="J61" i="1" s="1"/>
  <c r="J62" i="1" s="1"/>
  <c r="K7" i="1" s="1"/>
  <c r="K11" i="1" s="1"/>
  <c r="K56" i="1" l="1"/>
  <c r="K61" i="1" s="1"/>
  <c r="K62" i="1" s="1"/>
  <c r="L7" i="1" s="1"/>
  <c r="L11" i="1" s="1"/>
  <c r="L56" i="1" l="1"/>
  <c r="L61" i="1" s="1"/>
  <c r="L62" i="1" s="1"/>
  <c r="M7" i="1" s="1"/>
  <c r="M11" i="1" s="1"/>
  <c r="M56" i="1" l="1"/>
  <c r="M61" i="1" s="1"/>
  <c r="M62" i="1" s="1"/>
  <c r="N7" i="1" s="1"/>
  <c r="N11" i="1" s="1"/>
  <c r="N56" i="1" l="1"/>
  <c r="N61" i="1" s="1"/>
  <c r="N62" i="1" s="1"/>
</calcChain>
</file>

<file path=xl/sharedStrings.xml><?xml version="1.0" encoding="utf-8"?>
<sst xmlns="http://schemas.openxmlformats.org/spreadsheetml/2006/main" count="51" uniqueCount="49">
  <si>
    <t>ABC  Pty Ltd</t>
  </si>
  <si>
    <t>Cashflow Projection</t>
  </si>
  <si>
    <t xml:space="preserve">OPENING CASH </t>
  </si>
  <si>
    <t xml:space="preserve">Capital contribution </t>
  </si>
  <si>
    <t>Other cash in eg ATO refund</t>
  </si>
  <si>
    <t>Less Loan repayments (add minus sign)</t>
  </si>
  <si>
    <t>Total opening cash</t>
  </si>
  <si>
    <t>CASH IN FROM SALES</t>
  </si>
  <si>
    <t>Product A</t>
  </si>
  <si>
    <t>Product B</t>
  </si>
  <si>
    <t>Product C</t>
  </si>
  <si>
    <t>Product D</t>
  </si>
  <si>
    <t>Total cash in from sales</t>
  </si>
  <si>
    <t>COST OF SALES - PAYMENTS</t>
  </si>
  <si>
    <t>COGS Product A</t>
  </si>
  <si>
    <t>COGS Product B</t>
  </si>
  <si>
    <t>COGS Product C</t>
  </si>
  <si>
    <t>COGS Product D</t>
  </si>
  <si>
    <t>Contractors</t>
  </si>
  <si>
    <t>Total cost of sales</t>
  </si>
  <si>
    <t>Gross Cash Profit</t>
  </si>
  <si>
    <t>OPERATING EXPENSES - PAYMENTS</t>
  </si>
  <si>
    <t>Accountancy Fees</t>
  </si>
  <si>
    <t>Advertising &amp; Marketing</t>
  </si>
  <si>
    <t>ATO - BAS</t>
  </si>
  <si>
    <t>Bank Charges</t>
  </si>
  <si>
    <t>Bookkeeping Fees</t>
  </si>
  <si>
    <t>Insurance</t>
  </si>
  <si>
    <t>Internet &amp; phone Communications</t>
  </si>
  <si>
    <t>Printing &amp; Stationery</t>
  </si>
  <si>
    <t>Software</t>
  </si>
  <si>
    <t xml:space="preserve">Staff wages </t>
  </si>
  <si>
    <t>Fred</t>
  </si>
  <si>
    <t>Barney</t>
  </si>
  <si>
    <t>Wilma</t>
  </si>
  <si>
    <t>Betty</t>
  </si>
  <si>
    <t>Total operating expenses</t>
  </si>
  <si>
    <t>OWNERS DRAWINGS</t>
  </si>
  <si>
    <t>Total owners drawings</t>
  </si>
  <si>
    <t>Totals</t>
  </si>
  <si>
    <t>Net Cash Impact</t>
  </si>
  <si>
    <t>Closing Cash</t>
  </si>
  <si>
    <t>Assumptions</t>
  </si>
  <si>
    <t>1. All figures above include GST and represent cash movements</t>
  </si>
  <si>
    <t>2. If Bank account is an overdraft - show negative cash position (minus sign in front) until cash positive</t>
  </si>
  <si>
    <t xml:space="preserve">3. If you have multiple bank accounts, such as an account for BAS or separate overdraft, indicate each seperately </t>
  </si>
  <si>
    <t>4. Add any other assumptions here</t>
  </si>
  <si>
    <t>PLEASE NOTE: only edit white cells - all green cells are calculated</t>
  </si>
  <si>
    <t xml:space="preserve">July 2026 through June 2027 - as 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</si>
</sst>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\-mmm\-yyyy"/>
    <numFmt numFmtId="165" formatCode="_(* #,##0_);_(* \(#,##0\);_(* &quot;-&quot;??_);_(@_)"/>
  </numFmts>
  <fonts count="9" x14ac:knownFonts="1">
    <font>
      <sz val="11"/>
      <color rgb="FF000000"/>
      <name val="Helvetica Neue"/>
    </font>
    <font>
      <sz val="11"/>
      <color rgb="FF000000"/>
      <name val="Arial"/>
      <family val="2"/>
    </font>
    <font>
      <sz val="11"/>
      <name val="Helvetica Neue"/>
      <family val="2"/>
    </font>
    <font>
      <sz val="11"/>
      <color rgb="FF44546A"/>
      <name val="Arial"/>
      <family val="2"/>
    </font>
    <font>
      <sz val="18"/>
      <color rgb="FF44546A"/>
      <name val="Arial"/>
      <family val="2"/>
    </font>
    <font>
      <sz val="14"/>
      <color rgb="FF44546A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</fills>
  <borders count="1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4" xfId="0" applyFont="1" applyBorder="1"/>
    <xf numFmtId="0" fontId="3" fillId="0" borderId="4" xfId="0" applyFont="1" applyBorder="1"/>
    <xf numFmtId="49" fontId="5" fillId="2" borderId="4" xfId="0" applyNumberFormat="1" applyFont="1" applyFill="1" applyBorder="1" applyAlignment="1">
      <alignment horizontal="left"/>
    </xf>
    <xf numFmtId="15" fontId="5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4" xfId="0" applyFont="1" applyFill="1" applyBorder="1"/>
    <xf numFmtId="0" fontId="1" fillId="0" borderId="5" xfId="0" applyFont="1" applyBorder="1"/>
    <xf numFmtId="0" fontId="6" fillId="2" borderId="6" xfId="0" applyFont="1" applyFill="1" applyBorder="1"/>
    <xf numFmtId="0" fontId="6" fillId="2" borderId="6" xfId="0" applyFont="1" applyFill="1" applyBorder="1" applyAlignment="1">
      <alignment horizontal="right"/>
    </xf>
    <xf numFmtId="0" fontId="1" fillId="0" borderId="7" xfId="0" applyFont="1" applyBorder="1"/>
    <xf numFmtId="0" fontId="1" fillId="0" borderId="9" xfId="0" applyFont="1" applyBorder="1"/>
    <xf numFmtId="49" fontId="6" fillId="3" borderId="10" xfId="0" applyNumberFormat="1" applyFont="1" applyFill="1" applyBorder="1" applyAlignment="1">
      <alignment horizontal="left"/>
    </xf>
    <xf numFmtId="38" fontId="6" fillId="3" borderId="10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left"/>
    </xf>
    <xf numFmtId="38" fontId="6" fillId="0" borderId="4" xfId="0" applyNumberFormat="1" applyFont="1" applyBorder="1" applyAlignment="1">
      <alignment horizontal="right"/>
    </xf>
    <xf numFmtId="49" fontId="6" fillId="2" borderId="6" xfId="0" applyNumberFormat="1" applyFont="1" applyFill="1" applyBorder="1" applyAlignment="1">
      <alignment horizontal="left"/>
    </xf>
    <xf numFmtId="38" fontId="6" fillId="0" borderId="5" xfId="0" applyNumberFormat="1" applyFont="1" applyBorder="1" applyAlignment="1">
      <alignment horizontal="right"/>
    </xf>
    <xf numFmtId="38" fontId="1" fillId="0" borderId="4" xfId="0" applyNumberFormat="1" applyFont="1" applyBorder="1"/>
    <xf numFmtId="49" fontId="6" fillId="4" borderId="8" xfId="0" applyNumberFormat="1" applyFont="1" applyFill="1" applyBorder="1" applyAlignment="1">
      <alignment horizontal="left"/>
    </xf>
    <xf numFmtId="38" fontId="6" fillId="4" borderId="8" xfId="0" applyNumberFormat="1" applyFont="1" applyFill="1" applyBorder="1" applyAlignment="1">
      <alignment horizontal="right"/>
    </xf>
    <xf numFmtId="49" fontId="6" fillId="2" borderId="11" xfId="0" applyNumberFormat="1" applyFont="1" applyFill="1" applyBorder="1" applyAlignment="1">
      <alignment horizontal="center"/>
    </xf>
    <xf numFmtId="38" fontId="6" fillId="0" borderId="7" xfId="0" applyNumberFormat="1" applyFont="1" applyBorder="1" applyAlignment="1">
      <alignment horizontal="right"/>
    </xf>
    <xf numFmtId="0" fontId="6" fillId="3" borderId="8" xfId="0" applyFont="1" applyFill="1" applyBorder="1"/>
    <xf numFmtId="38" fontId="6" fillId="3" borderId="8" xfId="0" applyNumberFormat="1" applyFont="1" applyFill="1" applyBorder="1" applyAlignment="1">
      <alignment horizontal="right"/>
    </xf>
    <xf numFmtId="0" fontId="6" fillId="2" borderId="10" xfId="0" applyFont="1" applyFill="1" applyBorder="1"/>
    <xf numFmtId="38" fontId="6" fillId="0" borderId="9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6" fillId="2" borderId="11" xfId="0" applyFont="1" applyFill="1" applyBorder="1"/>
    <xf numFmtId="0" fontId="6" fillId="2" borderId="4" xfId="0" applyFont="1" applyFill="1" applyBorder="1"/>
    <xf numFmtId="0" fontId="6" fillId="2" borderId="10" xfId="0" applyFont="1" applyFill="1" applyBorder="1" applyAlignment="1">
      <alignment horizontal="left"/>
    </xf>
    <xf numFmtId="0" fontId="6" fillId="4" borderId="8" xfId="0" applyFont="1" applyFill="1" applyBorder="1"/>
    <xf numFmtId="49" fontId="6" fillId="4" borderId="6" xfId="0" applyNumberFormat="1" applyFont="1" applyFill="1" applyBorder="1"/>
    <xf numFmtId="165" fontId="6" fillId="4" borderId="6" xfId="0" applyNumberFormat="1" applyFont="1" applyFill="1" applyBorder="1"/>
    <xf numFmtId="0" fontId="6" fillId="4" borderId="6" xfId="0" applyFont="1" applyFill="1" applyBorder="1"/>
    <xf numFmtId="0" fontId="6" fillId="4" borderId="12" xfId="0" applyFont="1" applyFill="1" applyBorder="1"/>
    <xf numFmtId="38" fontId="6" fillId="4" borderId="12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43" fontId="6" fillId="2" borderId="10" xfId="0" applyNumberFormat="1" applyFont="1" applyFill="1" applyBorder="1" applyAlignment="1">
      <alignment horizontal="right"/>
    </xf>
    <xf numFmtId="0" fontId="7" fillId="0" borderId="4" xfId="0" applyFont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0" borderId="4" xfId="0" applyFont="1" applyBorder="1"/>
    <xf numFmtId="49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4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2524125" cy="838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C16" sqref="C16"/>
    </sheetView>
  </sheetViews>
  <sheetFormatPr baseColWidth="10" defaultColWidth="12.6640625" defaultRowHeight="14" x14ac:dyDescent="0.15"/>
  <cols>
    <col min="1" max="1" width="3.83203125" customWidth="1"/>
    <col min="2" max="2" width="41.1640625" customWidth="1"/>
    <col min="3" max="4" width="12.6640625" customWidth="1"/>
    <col min="5" max="5" width="12" customWidth="1"/>
    <col min="6" max="7" width="11.6640625" customWidth="1"/>
    <col min="8" max="9" width="12" customWidth="1"/>
    <col min="10" max="10" width="12.1640625" customWidth="1"/>
    <col min="11" max="12" width="12" customWidth="1"/>
    <col min="13" max="13" width="12.5" customWidth="1"/>
    <col min="14" max="14" width="11.83203125" customWidth="1"/>
    <col min="15" max="26" width="10.6640625" customWidth="1"/>
  </cols>
  <sheetData>
    <row r="1" spans="1:26" ht="69" customHeight="1" x14ac:dyDescent="0.1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" customHeight="1" x14ac:dyDescent="0.25">
      <c r="A2" s="2"/>
      <c r="B2" s="50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2">
      <c r="A3" s="2"/>
      <c r="B3" s="51" t="s">
        <v>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x14ac:dyDescent="0.2">
      <c r="A4" s="2"/>
      <c r="B4" s="3" t="s">
        <v>48</v>
      </c>
      <c r="C4" s="4">
        <v>46204</v>
      </c>
      <c r="D4" s="2"/>
      <c r="E4" s="5"/>
      <c r="F4" s="5"/>
      <c r="G4" s="5"/>
      <c r="H4" s="5"/>
      <c r="I4" s="5"/>
      <c r="J4" s="6"/>
      <c r="K4" s="6"/>
      <c r="L4" s="6"/>
      <c r="M4" s="6"/>
      <c r="N4" s="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x14ac:dyDescent="0.2">
      <c r="A5" s="7"/>
      <c r="B5" s="8"/>
      <c r="C5" s="9"/>
      <c r="D5" s="9"/>
      <c r="E5" s="9"/>
      <c r="F5" s="9"/>
      <c r="G5" s="9"/>
      <c r="H5" s="9"/>
      <c r="I5" s="9"/>
      <c r="J5" s="8"/>
      <c r="K5" s="8"/>
      <c r="L5" s="8"/>
      <c r="M5" s="8"/>
      <c r="N5" s="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0"/>
      <c r="B6" s="44"/>
      <c r="C6" s="45">
        <v>46204</v>
      </c>
      <c r="D6" s="45">
        <v>46235</v>
      </c>
      <c r="E6" s="45">
        <v>46266</v>
      </c>
      <c r="F6" s="45">
        <v>46296</v>
      </c>
      <c r="G6" s="45">
        <v>46327</v>
      </c>
      <c r="H6" s="45">
        <v>46357</v>
      </c>
      <c r="I6" s="45">
        <v>46388</v>
      </c>
      <c r="J6" s="45">
        <v>46419</v>
      </c>
      <c r="K6" s="45">
        <v>46447</v>
      </c>
      <c r="L6" s="45">
        <v>46478</v>
      </c>
      <c r="M6" s="45">
        <v>46508</v>
      </c>
      <c r="N6" s="45">
        <v>46539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1"/>
      <c r="B7" s="12" t="s">
        <v>2</v>
      </c>
      <c r="C7" s="13">
        <v>20000</v>
      </c>
      <c r="D7" s="13">
        <f t="shared" ref="D7:N7" si="0">C62</f>
        <v>40230</v>
      </c>
      <c r="E7" s="13">
        <f t="shared" si="0"/>
        <v>50460</v>
      </c>
      <c r="F7" s="13">
        <f t="shared" si="0"/>
        <v>35690</v>
      </c>
      <c r="G7" s="13">
        <f t="shared" si="0"/>
        <v>37920</v>
      </c>
      <c r="H7" s="13">
        <f t="shared" si="0"/>
        <v>38150</v>
      </c>
      <c r="I7" s="13">
        <f t="shared" si="0"/>
        <v>28380</v>
      </c>
      <c r="J7" s="13">
        <f t="shared" si="0"/>
        <v>38610</v>
      </c>
      <c r="K7" s="13">
        <f t="shared" si="0"/>
        <v>42840</v>
      </c>
      <c r="L7" s="13">
        <f t="shared" si="0"/>
        <v>48070</v>
      </c>
      <c r="M7" s="13">
        <f t="shared" si="0"/>
        <v>58300</v>
      </c>
      <c r="N7" s="13">
        <f t="shared" si="0"/>
        <v>62530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"/>
      <c r="B8" s="14" t="s">
        <v>3</v>
      </c>
      <c r="C8" s="15">
        <v>5000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7"/>
      <c r="B9" s="16" t="s">
        <v>4</v>
      </c>
      <c r="C9" s="17">
        <v>5000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7"/>
      <c r="B10" s="16" t="s">
        <v>5</v>
      </c>
      <c r="C10" s="18"/>
      <c r="D10" s="1"/>
      <c r="E10" s="17">
        <v>-15000</v>
      </c>
      <c r="F10" s="17"/>
      <c r="G10" s="17">
        <v>-10000</v>
      </c>
      <c r="H10" s="17">
        <v>-15000</v>
      </c>
      <c r="I10" s="17"/>
      <c r="J10" s="17"/>
      <c r="K10" s="17">
        <v>-10000</v>
      </c>
      <c r="L10" s="17"/>
      <c r="M10" s="17"/>
      <c r="N10" s="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0"/>
      <c r="B11" s="19" t="s">
        <v>6</v>
      </c>
      <c r="C11" s="20">
        <f>SUM(C7:C10)</f>
        <v>30000</v>
      </c>
      <c r="D11" s="20">
        <f t="shared" ref="D11:N11" si="1">SUM(D7:D10)</f>
        <v>40230</v>
      </c>
      <c r="E11" s="20">
        <f t="shared" si="1"/>
        <v>35460</v>
      </c>
      <c r="F11" s="20">
        <f t="shared" si="1"/>
        <v>35690</v>
      </c>
      <c r="G11" s="20">
        <f t="shared" si="1"/>
        <v>27920</v>
      </c>
      <c r="H11" s="20">
        <f t="shared" si="1"/>
        <v>23150</v>
      </c>
      <c r="I11" s="20">
        <f t="shared" si="1"/>
        <v>28380</v>
      </c>
      <c r="J11" s="20">
        <f t="shared" si="1"/>
        <v>38610</v>
      </c>
      <c r="K11" s="20">
        <f t="shared" si="1"/>
        <v>32840</v>
      </c>
      <c r="L11" s="20">
        <f t="shared" si="1"/>
        <v>48070</v>
      </c>
      <c r="M11" s="20">
        <f t="shared" si="1"/>
        <v>58300</v>
      </c>
      <c r="N11" s="20">
        <f t="shared" si="1"/>
        <v>62530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 x14ac:dyDescent="0.2">
      <c r="A12" s="10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10"/>
      <c r="B13" s="23" t="s">
        <v>7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1"/>
      <c r="B14" s="25" t="s">
        <v>8</v>
      </c>
      <c r="C14" s="26">
        <v>25000</v>
      </c>
      <c r="D14" s="26">
        <v>25000</v>
      </c>
      <c r="E14" s="26">
        <v>25000</v>
      </c>
      <c r="F14" s="26">
        <v>30000</v>
      </c>
      <c r="G14" s="26">
        <v>25000</v>
      </c>
      <c r="H14" s="26">
        <v>15000</v>
      </c>
      <c r="I14" s="26">
        <v>25000</v>
      </c>
      <c r="J14" s="26">
        <v>25000</v>
      </c>
      <c r="K14" s="26">
        <v>50000</v>
      </c>
      <c r="L14" s="26">
        <v>25000</v>
      </c>
      <c r="M14" s="26">
        <v>25000</v>
      </c>
      <c r="N14" s="26">
        <v>25000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1"/>
      <c r="B15" s="27" t="s">
        <v>9</v>
      </c>
      <c r="C15" s="15">
        <v>15000</v>
      </c>
      <c r="D15" s="15">
        <v>15000</v>
      </c>
      <c r="E15" s="15">
        <v>15000</v>
      </c>
      <c r="F15" s="15">
        <v>15000</v>
      </c>
      <c r="G15" s="15">
        <v>15000</v>
      </c>
      <c r="H15" s="15">
        <v>15000</v>
      </c>
      <c r="I15" s="15">
        <v>15000</v>
      </c>
      <c r="J15" s="15">
        <v>15000</v>
      </c>
      <c r="K15" s="15">
        <v>15000</v>
      </c>
      <c r="L15" s="15">
        <v>15000</v>
      </c>
      <c r="M15" s="15">
        <v>15000</v>
      </c>
      <c r="N15" s="15">
        <v>15000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1"/>
      <c r="B16" s="27" t="s">
        <v>10</v>
      </c>
      <c r="C16" s="15">
        <v>30000</v>
      </c>
      <c r="D16" s="15">
        <v>30000</v>
      </c>
      <c r="E16" s="15">
        <v>30000</v>
      </c>
      <c r="F16" s="15">
        <v>30000</v>
      </c>
      <c r="G16" s="15">
        <v>30000</v>
      </c>
      <c r="H16" s="15">
        <v>30000</v>
      </c>
      <c r="I16" s="15">
        <v>30000</v>
      </c>
      <c r="J16" s="15">
        <v>30000</v>
      </c>
      <c r="K16" s="15">
        <v>30000</v>
      </c>
      <c r="L16" s="15">
        <v>30000</v>
      </c>
      <c r="M16" s="15">
        <v>30000</v>
      </c>
      <c r="N16" s="15">
        <v>30000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1"/>
      <c r="B17" s="27" t="s">
        <v>11</v>
      </c>
      <c r="C17" s="15">
        <v>12000</v>
      </c>
      <c r="D17" s="15">
        <v>12000</v>
      </c>
      <c r="E17" s="15">
        <v>12000</v>
      </c>
      <c r="F17" s="15">
        <v>12000</v>
      </c>
      <c r="G17" s="15">
        <v>12000</v>
      </c>
      <c r="H17" s="15">
        <v>12000</v>
      </c>
      <c r="I17" s="15">
        <v>12000</v>
      </c>
      <c r="J17" s="15">
        <v>12000</v>
      </c>
      <c r="K17" s="15">
        <v>12000</v>
      </c>
      <c r="L17" s="15">
        <v>12000</v>
      </c>
      <c r="M17" s="15">
        <v>12000</v>
      </c>
      <c r="N17" s="15">
        <v>12000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" x14ac:dyDescent="0.2">
      <c r="A18" s="7"/>
      <c r="B18" s="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" x14ac:dyDescent="0.2">
      <c r="A19" s="10"/>
      <c r="B19" s="23" t="s">
        <v>12</v>
      </c>
      <c r="C19" s="24">
        <f t="shared" ref="C19:N19" si="2">SUM(C14:C18)</f>
        <v>82000</v>
      </c>
      <c r="D19" s="24">
        <f t="shared" si="2"/>
        <v>82000</v>
      </c>
      <c r="E19" s="24">
        <f t="shared" si="2"/>
        <v>82000</v>
      </c>
      <c r="F19" s="24">
        <f t="shared" si="2"/>
        <v>87000</v>
      </c>
      <c r="G19" s="24">
        <f t="shared" si="2"/>
        <v>82000</v>
      </c>
      <c r="H19" s="24">
        <f t="shared" si="2"/>
        <v>72000</v>
      </c>
      <c r="I19" s="24">
        <f t="shared" si="2"/>
        <v>82000</v>
      </c>
      <c r="J19" s="24">
        <f t="shared" si="2"/>
        <v>82000</v>
      </c>
      <c r="K19" s="24">
        <f t="shared" si="2"/>
        <v>107000</v>
      </c>
      <c r="L19" s="24">
        <f t="shared" si="2"/>
        <v>82000</v>
      </c>
      <c r="M19" s="24">
        <f t="shared" si="2"/>
        <v>82000</v>
      </c>
      <c r="N19" s="24">
        <f t="shared" si="2"/>
        <v>82000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" x14ac:dyDescent="0.2">
      <c r="A20" s="10"/>
      <c r="B20" s="28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" x14ac:dyDescent="0.2">
      <c r="A21" s="10"/>
      <c r="B21" s="23" t="s">
        <v>13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" x14ac:dyDescent="0.2">
      <c r="A22" s="1"/>
      <c r="B22" s="29" t="s">
        <v>14</v>
      </c>
      <c r="C22" s="26">
        <v>15000</v>
      </c>
      <c r="D22" s="26">
        <v>15000</v>
      </c>
      <c r="E22" s="26">
        <v>15000</v>
      </c>
      <c r="F22" s="26">
        <v>22000</v>
      </c>
      <c r="G22" s="26">
        <v>15000</v>
      </c>
      <c r="H22" s="26">
        <v>10000</v>
      </c>
      <c r="I22" s="26">
        <v>15000</v>
      </c>
      <c r="J22" s="26">
        <v>15000</v>
      </c>
      <c r="K22" s="26">
        <v>35000</v>
      </c>
      <c r="L22" s="26">
        <v>15000</v>
      </c>
      <c r="M22" s="26">
        <v>15000</v>
      </c>
      <c r="N22" s="26">
        <v>15000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" x14ac:dyDescent="0.2">
      <c r="A23" s="1"/>
      <c r="B23" s="29" t="s">
        <v>15</v>
      </c>
      <c r="C23" s="15">
        <v>4000</v>
      </c>
      <c r="D23" s="15">
        <v>4000</v>
      </c>
      <c r="E23" s="15">
        <v>4000</v>
      </c>
      <c r="F23" s="15">
        <v>4000</v>
      </c>
      <c r="G23" s="15">
        <v>4000</v>
      </c>
      <c r="H23" s="15">
        <v>4000</v>
      </c>
      <c r="I23" s="15">
        <v>4000</v>
      </c>
      <c r="J23" s="15">
        <v>4000</v>
      </c>
      <c r="K23" s="15">
        <v>4000</v>
      </c>
      <c r="L23" s="15">
        <v>4000</v>
      </c>
      <c r="M23" s="15">
        <v>4000</v>
      </c>
      <c r="N23" s="15">
        <v>4000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" x14ac:dyDescent="0.2">
      <c r="A24" s="11"/>
      <c r="B24" s="25" t="s">
        <v>16</v>
      </c>
      <c r="C24" s="15">
        <v>7000</v>
      </c>
      <c r="D24" s="15">
        <v>7000</v>
      </c>
      <c r="E24" s="15">
        <v>7000</v>
      </c>
      <c r="F24" s="15">
        <v>7000</v>
      </c>
      <c r="G24" s="15">
        <v>7000</v>
      </c>
      <c r="H24" s="15">
        <v>7000</v>
      </c>
      <c r="I24" s="15">
        <v>7000</v>
      </c>
      <c r="J24" s="15">
        <v>7000</v>
      </c>
      <c r="K24" s="15">
        <v>7000</v>
      </c>
      <c r="L24" s="15">
        <v>7000</v>
      </c>
      <c r="M24" s="15">
        <v>7000</v>
      </c>
      <c r="N24" s="15">
        <v>7000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" x14ac:dyDescent="0.2">
      <c r="A25" s="1"/>
      <c r="B25" s="29" t="s">
        <v>17</v>
      </c>
      <c r="C25" s="15">
        <v>1000</v>
      </c>
      <c r="D25" s="15">
        <v>1000</v>
      </c>
      <c r="E25" s="15">
        <v>1000</v>
      </c>
      <c r="F25" s="15">
        <v>1000</v>
      </c>
      <c r="G25" s="15">
        <v>1000</v>
      </c>
      <c r="H25" s="15">
        <v>1000</v>
      </c>
      <c r="I25" s="15">
        <v>1000</v>
      </c>
      <c r="J25" s="15">
        <v>1000</v>
      </c>
      <c r="K25" s="15">
        <v>1000</v>
      </c>
      <c r="L25" s="15">
        <v>1000</v>
      </c>
      <c r="M25" s="15">
        <v>1000</v>
      </c>
      <c r="N25" s="15">
        <v>1000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" x14ac:dyDescent="0.2">
      <c r="A26" s="1"/>
      <c r="B26" s="29" t="s">
        <v>18</v>
      </c>
      <c r="C26" s="15">
        <v>2000</v>
      </c>
      <c r="D26" s="15">
        <v>2000</v>
      </c>
      <c r="E26" s="15">
        <v>12000</v>
      </c>
      <c r="F26" s="15">
        <v>2000</v>
      </c>
      <c r="G26" s="15">
        <v>2000</v>
      </c>
      <c r="H26" s="15">
        <v>2000</v>
      </c>
      <c r="I26" s="15">
        <v>2000</v>
      </c>
      <c r="J26" s="15">
        <v>2000</v>
      </c>
      <c r="K26" s="15">
        <v>2000</v>
      </c>
      <c r="L26" s="15">
        <v>2000</v>
      </c>
      <c r="M26" s="15">
        <v>2000</v>
      </c>
      <c r="N26" s="15">
        <v>2000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" x14ac:dyDescent="0.2">
      <c r="A27" s="7"/>
      <c r="B27" s="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" x14ac:dyDescent="0.2">
      <c r="A28" s="10"/>
      <c r="B28" s="23" t="s">
        <v>19</v>
      </c>
      <c r="C28" s="24">
        <f t="shared" ref="C28:N28" si="3">SUM(C22:C27)</f>
        <v>29000</v>
      </c>
      <c r="D28" s="24">
        <f t="shared" si="3"/>
        <v>29000</v>
      </c>
      <c r="E28" s="24">
        <f t="shared" si="3"/>
        <v>39000</v>
      </c>
      <c r="F28" s="24">
        <f t="shared" si="3"/>
        <v>36000</v>
      </c>
      <c r="G28" s="24">
        <f t="shared" si="3"/>
        <v>29000</v>
      </c>
      <c r="H28" s="24">
        <f t="shared" si="3"/>
        <v>24000</v>
      </c>
      <c r="I28" s="24">
        <f t="shared" si="3"/>
        <v>29000</v>
      </c>
      <c r="J28" s="24">
        <f t="shared" si="3"/>
        <v>29000</v>
      </c>
      <c r="K28" s="24">
        <f t="shared" si="3"/>
        <v>49000</v>
      </c>
      <c r="L28" s="24">
        <f t="shared" si="3"/>
        <v>29000</v>
      </c>
      <c r="M28" s="24">
        <f t="shared" si="3"/>
        <v>29000</v>
      </c>
      <c r="N28" s="24">
        <f t="shared" si="3"/>
        <v>29000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" x14ac:dyDescent="0.2">
      <c r="A29" s="10"/>
      <c r="B29" s="28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" x14ac:dyDescent="0.2">
      <c r="A30" s="10"/>
      <c r="B30" s="23" t="s">
        <v>20</v>
      </c>
      <c r="C30" s="24">
        <f t="shared" ref="C30:N30" si="4">C19-C28</f>
        <v>53000</v>
      </c>
      <c r="D30" s="24">
        <f t="shared" si="4"/>
        <v>53000</v>
      </c>
      <c r="E30" s="24">
        <f t="shared" si="4"/>
        <v>43000</v>
      </c>
      <c r="F30" s="24">
        <f t="shared" si="4"/>
        <v>51000</v>
      </c>
      <c r="G30" s="24">
        <f t="shared" si="4"/>
        <v>53000</v>
      </c>
      <c r="H30" s="24">
        <f t="shared" si="4"/>
        <v>48000</v>
      </c>
      <c r="I30" s="24">
        <f t="shared" si="4"/>
        <v>53000</v>
      </c>
      <c r="J30" s="24">
        <f t="shared" si="4"/>
        <v>53000</v>
      </c>
      <c r="K30" s="24">
        <f t="shared" si="4"/>
        <v>58000</v>
      </c>
      <c r="L30" s="24">
        <f t="shared" si="4"/>
        <v>53000</v>
      </c>
      <c r="M30" s="24">
        <f t="shared" si="4"/>
        <v>53000</v>
      </c>
      <c r="N30" s="24">
        <f t="shared" si="4"/>
        <v>53000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" x14ac:dyDescent="0.2">
      <c r="A31" s="10"/>
      <c r="B31" s="28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" x14ac:dyDescent="0.2">
      <c r="A32" s="10"/>
      <c r="B32" s="23" t="s">
        <v>21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" x14ac:dyDescent="0.2">
      <c r="A33" s="11"/>
      <c r="B33" s="25" t="s">
        <v>22</v>
      </c>
      <c r="C33" s="26">
        <v>200</v>
      </c>
      <c r="D33" s="26">
        <v>200</v>
      </c>
      <c r="E33" s="26">
        <v>200</v>
      </c>
      <c r="F33" s="26">
        <v>200</v>
      </c>
      <c r="G33" s="26">
        <v>200</v>
      </c>
      <c r="H33" s="26">
        <v>200</v>
      </c>
      <c r="I33" s="26">
        <v>200</v>
      </c>
      <c r="J33" s="26">
        <v>200</v>
      </c>
      <c r="K33" s="26">
        <v>200</v>
      </c>
      <c r="L33" s="26">
        <v>200</v>
      </c>
      <c r="M33" s="26">
        <v>200</v>
      </c>
      <c r="N33" s="26">
        <v>200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" x14ac:dyDescent="0.2">
      <c r="A34" s="1"/>
      <c r="B34" s="29" t="s">
        <v>23</v>
      </c>
      <c r="C34" s="15">
        <v>1000</v>
      </c>
      <c r="D34" s="15">
        <v>1000</v>
      </c>
      <c r="E34" s="15">
        <v>1000</v>
      </c>
      <c r="F34" s="15">
        <v>1000</v>
      </c>
      <c r="G34" s="15">
        <v>1000</v>
      </c>
      <c r="H34" s="15">
        <v>1000</v>
      </c>
      <c r="I34" s="15">
        <v>1000</v>
      </c>
      <c r="J34" s="15">
        <v>1000</v>
      </c>
      <c r="K34" s="15">
        <v>1000</v>
      </c>
      <c r="L34" s="15">
        <v>1000</v>
      </c>
      <c r="M34" s="15">
        <v>1000</v>
      </c>
      <c r="N34" s="15">
        <v>1000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" x14ac:dyDescent="0.2">
      <c r="A35" s="1"/>
      <c r="B35" s="29" t="s">
        <v>24</v>
      </c>
      <c r="C35" s="15">
        <v>6000</v>
      </c>
      <c r="D35" s="15">
        <v>6000</v>
      </c>
      <c r="E35" s="15">
        <v>6000</v>
      </c>
      <c r="F35" s="15">
        <v>6000</v>
      </c>
      <c r="G35" s="15">
        <v>6000</v>
      </c>
      <c r="H35" s="15">
        <v>6000</v>
      </c>
      <c r="I35" s="15">
        <v>6000</v>
      </c>
      <c r="J35" s="15">
        <v>6000</v>
      </c>
      <c r="K35" s="15">
        <v>6000</v>
      </c>
      <c r="L35" s="15">
        <v>6000</v>
      </c>
      <c r="M35" s="15">
        <v>6000</v>
      </c>
      <c r="N35" s="15">
        <v>6000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" x14ac:dyDescent="0.2">
      <c r="A36" s="1"/>
      <c r="B36" s="29" t="s">
        <v>25</v>
      </c>
      <c r="C36" s="15">
        <v>20</v>
      </c>
      <c r="D36" s="15">
        <v>20</v>
      </c>
      <c r="E36" s="15">
        <v>20</v>
      </c>
      <c r="F36" s="15">
        <v>20</v>
      </c>
      <c r="G36" s="15">
        <v>20</v>
      </c>
      <c r="H36" s="15">
        <v>20</v>
      </c>
      <c r="I36" s="15">
        <v>20</v>
      </c>
      <c r="J36" s="15">
        <v>20</v>
      </c>
      <c r="K36" s="15">
        <v>20</v>
      </c>
      <c r="L36" s="15">
        <v>20</v>
      </c>
      <c r="M36" s="15">
        <v>20</v>
      </c>
      <c r="N36" s="15">
        <v>20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" x14ac:dyDescent="0.2">
      <c r="A37" s="1"/>
      <c r="B37" s="29" t="s">
        <v>26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" x14ac:dyDescent="0.2">
      <c r="A38" s="1"/>
      <c r="B38" s="29" t="s">
        <v>27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" x14ac:dyDescent="0.2">
      <c r="A39" s="1"/>
      <c r="B39" s="29" t="s">
        <v>28</v>
      </c>
      <c r="C39" s="15">
        <v>250</v>
      </c>
      <c r="D39" s="15">
        <v>250</v>
      </c>
      <c r="E39" s="15">
        <v>250</v>
      </c>
      <c r="F39" s="15">
        <v>250</v>
      </c>
      <c r="G39" s="15">
        <v>250</v>
      </c>
      <c r="H39" s="15">
        <v>250</v>
      </c>
      <c r="I39" s="15">
        <v>250</v>
      </c>
      <c r="J39" s="15">
        <v>250</v>
      </c>
      <c r="K39" s="15">
        <v>250</v>
      </c>
      <c r="L39" s="15">
        <v>250</v>
      </c>
      <c r="M39" s="15">
        <v>250</v>
      </c>
      <c r="N39" s="15">
        <v>250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" x14ac:dyDescent="0.2">
      <c r="A40" s="1"/>
      <c r="B40" s="29" t="s">
        <v>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" x14ac:dyDescent="0.2">
      <c r="A41" s="1"/>
      <c r="B41" s="29" t="s">
        <v>30</v>
      </c>
      <c r="C41" s="15">
        <v>300</v>
      </c>
      <c r="D41" s="15">
        <v>300</v>
      </c>
      <c r="E41" s="15">
        <v>300</v>
      </c>
      <c r="F41" s="15">
        <v>300</v>
      </c>
      <c r="G41" s="15">
        <v>300</v>
      </c>
      <c r="H41" s="15">
        <v>300</v>
      </c>
      <c r="I41" s="15">
        <v>300</v>
      </c>
      <c r="J41" s="15">
        <v>300</v>
      </c>
      <c r="K41" s="15">
        <v>300</v>
      </c>
      <c r="L41" s="15">
        <v>300</v>
      </c>
      <c r="M41" s="15">
        <v>300</v>
      </c>
      <c r="N41" s="15">
        <v>300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" x14ac:dyDescent="0.2">
      <c r="A42" s="1"/>
      <c r="B42" s="29" t="s">
        <v>31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" x14ac:dyDescent="0.2">
      <c r="A43" s="1"/>
      <c r="B43" s="46" t="s">
        <v>32</v>
      </c>
      <c r="C43" s="15">
        <v>7500</v>
      </c>
      <c r="D43" s="15">
        <v>7500</v>
      </c>
      <c r="E43" s="15">
        <v>7500</v>
      </c>
      <c r="F43" s="15">
        <v>7500</v>
      </c>
      <c r="G43" s="15">
        <v>7500</v>
      </c>
      <c r="H43" s="15">
        <v>7500</v>
      </c>
      <c r="I43" s="15">
        <v>7500</v>
      </c>
      <c r="J43" s="15">
        <v>7500</v>
      </c>
      <c r="K43" s="15">
        <v>7500</v>
      </c>
      <c r="L43" s="15">
        <v>7500</v>
      </c>
      <c r="M43" s="15">
        <v>7500</v>
      </c>
      <c r="N43" s="15">
        <v>7500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" x14ac:dyDescent="0.2">
      <c r="A44" s="1"/>
      <c r="B44" s="46" t="s">
        <v>33</v>
      </c>
      <c r="C44" s="15">
        <v>7500</v>
      </c>
      <c r="D44" s="15">
        <v>7500</v>
      </c>
      <c r="E44" s="15">
        <v>7500</v>
      </c>
      <c r="F44" s="15">
        <v>7500</v>
      </c>
      <c r="G44" s="15">
        <v>7500</v>
      </c>
      <c r="H44" s="15">
        <v>7500</v>
      </c>
      <c r="I44" s="15">
        <v>7500</v>
      </c>
      <c r="J44" s="15">
        <v>7500</v>
      </c>
      <c r="K44" s="15">
        <v>7500</v>
      </c>
      <c r="L44" s="15">
        <v>7500</v>
      </c>
      <c r="M44" s="15">
        <v>7500</v>
      </c>
      <c r="N44" s="15">
        <v>7500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" x14ac:dyDescent="0.2">
      <c r="A45" s="1"/>
      <c r="B45" s="46" t="s">
        <v>34</v>
      </c>
      <c r="C45" s="15">
        <v>10000</v>
      </c>
      <c r="D45" s="15">
        <v>10000</v>
      </c>
      <c r="E45" s="15">
        <v>10000</v>
      </c>
      <c r="F45" s="15">
        <v>10000</v>
      </c>
      <c r="G45" s="15">
        <v>10000</v>
      </c>
      <c r="H45" s="15">
        <v>10000</v>
      </c>
      <c r="I45" s="15">
        <v>10000</v>
      </c>
      <c r="J45" s="15">
        <v>10000</v>
      </c>
      <c r="K45" s="15">
        <v>10000</v>
      </c>
      <c r="L45" s="15">
        <v>10000</v>
      </c>
      <c r="M45" s="15">
        <v>10000</v>
      </c>
      <c r="N45" s="15">
        <v>10000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" x14ac:dyDescent="0.2">
      <c r="A46" s="1"/>
      <c r="B46" s="46" t="s">
        <v>35</v>
      </c>
      <c r="C46" s="15">
        <v>10000</v>
      </c>
      <c r="D46" s="15">
        <v>10000</v>
      </c>
      <c r="E46" s="15">
        <v>10000</v>
      </c>
      <c r="F46" s="15">
        <v>10000</v>
      </c>
      <c r="G46" s="15">
        <v>10000</v>
      </c>
      <c r="H46" s="15">
        <v>10000</v>
      </c>
      <c r="I46" s="15">
        <v>10000</v>
      </c>
      <c r="J46" s="15">
        <v>10000</v>
      </c>
      <c r="K46" s="15">
        <v>10000</v>
      </c>
      <c r="L46" s="15">
        <v>10000</v>
      </c>
      <c r="M46" s="15">
        <v>10000</v>
      </c>
      <c r="N46" s="15">
        <v>10000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" x14ac:dyDescent="0.2">
      <c r="A47" s="7"/>
      <c r="B47" s="8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" x14ac:dyDescent="0.2">
      <c r="A48" s="10"/>
      <c r="B48" s="23" t="s">
        <v>36</v>
      </c>
      <c r="C48" s="24">
        <f t="shared" ref="C48:N48" si="5">SUM(C33:C47)</f>
        <v>42770</v>
      </c>
      <c r="D48" s="24">
        <f t="shared" si="5"/>
        <v>42770</v>
      </c>
      <c r="E48" s="24">
        <f t="shared" si="5"/>
        <v>42770</v>
      </c>
      <c r="F48" s="24">
        <f t="shared" si="5"/>
        <v>42770</v>
      </c>
      <c r="G48" s="24">
        <f t="shared" si="5"/>
        <v>42770</v>
      </c>
      <c r="H48" s="24">
        <f t="shared" si="5"/>
        <v>42770</v>
      </c>
      <c r="I48" s="24">
        <f t="shared" si="5"/>
        <v>42770</v>
      </c>
      <c r="J48" s="24">
        <f t="shared" si="5"/>
        <v>42770</v>
      </c>
      <c r="K48" s="24">
        <f t="shared" si="5"/>
        <v>42770</v>
      </c>
      <c r="L48" s="24">
        <f t="shared" si="5"/>
        <v>42770</v>
      </c>
      <c r="M48" s="24">
        <f t="shared" si="5"/>
        <v>42770</v>
      </c>
      <c r="N48" s="24">
        <f t="shared" si="5"/>
        <v>42770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" x14ac:dyDescent="0.2">
      <c r="A49" s="10"/>
      <c r="B49" s="2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" x14ac:dyDescent="0.2">
      <c r="A50" s="10"/>
      <c r="B50" s="23" t="s">
        <v>37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" x14ac:dyDescent="0.2">
      <c r="A51" s="11"/>
      <c r="B51" s="30" t="s">
        <v>32</v>
      </c>
      <c r="C51" s="26"/>
      <c r="D51" s="26"/>
      <c r="E51" s="26"/>
      <c r="F51" s="26">
        <v>3000</v>
      </c>
      <c r="G51" s="26"/>
      <c r="H51" s="26"/>
      <c r="I51" s="26"/>
      <c r="J51" s="26">
        <v>3000</v>
      </c>
      <c r="K51" s="26"/>
      <c r="L51" s="26"/>
      <c r="M51" s="26">
        <v>3000</v>
      </c>
      <c r="N51" s="2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" x14ac:dyDescent="0.2">
      <c r="A52" s="1"/>
      <c r="B52" s="27" t="s">
        <v>34</v>
      </c>
      <c r="C52" s="17"/>
      <c r="D52" s="17"/>
      <c r="E52" s="17"/>
      <c r="F52" s="17">
        <v>3000</v>
      </c>
      <c r="G52" s="17"/>
      <c r="H52" s="17"/>
      <c r="I52" s="17"/>
      <c r="J52" s="17">
        <v>3000</v>
      </c>
      <c r="K52" s="17"/>
      <c r="L52" s="17"/>
      <c r="M52" s="17">
        <v>3000</v>
      </c>
      <c r="N52" s="1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" x14ac:dyDescent="0.2">
      <c r="A53" s="10"/>
      <c r="B53" s="23" t="s">
        <v>38</v>
      </c>
      <c r="C53" s="24">
        <f t="shared" ref="C53:N53" si="6">SUM(C51:C52)</f>
        <v>0</v>
      </c>
      <c r="D53" s="24">
        <f t="shared" si="6"/>
        <v>0</v>
      </c>
      <c r="E53" s="24">
        <f t="shared" si="6"/>
        <v>0</v>
      </c>
      <c r="F53" s="24">
        <f t="shared" si="6"/>
        <v>6000</v>
      </c>
      <c r="G53" s="24">
        <f t="shared" si="6"/>
        <v>0</v>
      </c>
      <c r="H53" s="24">
        <f t="shared" si="6"/>
        <v>0</v>
      </c>
      <c r="I53" s="24">
        <f t="shared" si="6"/>
        <v>0</v>
      </c>
      <c r="J53" s="24">
        <f t="shared" si="6"/>
        <v>6000</v>
      </c>
      <c r="K53" s="24">
        <f t="shared" si="6"/>
        <v>0</v>
      </c>
      <c r="L53" s="24">
        <f t="shared" si="6"/>
        <v>0</v>
      </c>
      <c r="M53" s="24">
        <f t="shared" si="6"/>
        <v>6000</v>
      </c>
      <c r="N53" s="24">
        <f t="shared" si="6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" x14ac:dyDescent="0.2">
      <c r="A54" s="7"/>
      <c r="B54" s="8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" x14ac:dyDescent="0.2">
      <c r="A55" s="10"/>
      <c r="B55" s="31" t="s">
        <v>39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" x14ac:dyDescent="0.2">
      <c r="A56" s="7"/>
      <c r="B56" s="32" t="str">
        <f t="shared" ref="B56:N56" si="7">B11</f>
        <v>Total opening cash</v>
      </c>
      <c r="C56" s="33">
        <f t="shared" si="7"/>
        <v>30000</v>
      </c>
      <c r="D56" s="33">
        <f t="shared" si="7"/>
        <v>40230</v>
      </c>
      <c r="E56" s="33">
        <f t="shared" si="7"/>
        <v>35460</v>
      </c>
      <c r="F56" s="33">
        <f t="shared" si="7"/>
        <v>35690</v>
      </c>
      <c r="G56" s="33">
        <f t="shared" si="7"/>
        <v>27920</v>
      </c>
      <c r="H56" s="33">
        <f t="shared" si="7"/>
        <v>23150</v>
      </c>
      <c r="I56" s="33">
        <f t="shared" si="7"/>
        <v>28380</v>
      </c>
      <c r="J56" s="33">
        <f t="shared" si="7"/>
        <v>38610</v>
      </c>
      <c r="K56" s="33">
        <f t="shared" si="7"/>
        <v>32840</v>
      </c>
      <c r="L56" s="33">
        <f t="shared" si="7"/>
        <v>48070</v>
      </c>
      <c r="M56" s="33">
        <f t="shared" si="7"/>
        <v>58300</v>
      </c>
      <c r="N56" s="33">
        <f t="shared" si="7"/>
        <v>62530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" x14ac:dyDescent="0.2">
      <c r="A57" s="7"/>
      <c r="B57" s="34" t="str">
        <f t="shared" ref="B57:N57" si="8">B19</f>
        <v>Total cash in from sales</v>
      </c>
      <c r="C57" s="33">
        <f t="shared" si="8"/>
        <v>82000</v>
      </c>
      <c r="D57" s="33">
        <f t="shared" si="8"/>
        <v>82000</v>
      </c>
      <c r="E57" s="33">
        <f t="shared" si="8"/>
        <v>82000</v>
      </c>
      <c r="F57" s="33">
        <f t="shared" si="8"/>
        <v>87000</v>
      </c>
      <c r="G57" s="33">
        <f t="shared" si="8"/>
        <v>82000</v>
      </c>
      <c r="H57" s="33">
        <f t="shared" si="8"/>
        <v>72000</v>
      </c>
      <c r="I57" s="33">
        <f t="shared" si="8"/>
        <v>82000</v>
      </c>
      <c r="J57" s="33">
        <f t="shared" si="8"/>
        <v>82000</v>
      </c>
      <c r="K57" s="33">
        <f t="shared" si="8"/>
        <v>107000</v>
      </c>
      <c r="L57" s="33">
        <f t="shared" si="8"/>
        <v>82000</v>
      </c>
      <c r="M57" s="33">
        <f t="shared" si="8"/>
        <v>82000</v>
      </c>
      <c r="N57" s="33">
        <f t="shared" si="8"/>
        <v>82000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" x14ac:dyDescent="0.2">
      <c r="A58" s="7"/>
      <c r="B58" s="34" t="str">
        <f t="shared" ref="B58:N58" si="9">B28</f>
        <v>Total cost of sales</v>
      </c>
      <c r="C58" s="33">
        <f t="shared" si="9"/>
        <v>29000</v>
      </c>
      <c r="D58" s="33">
        <f t="shared" si="9"/>
        <v>29000</v>
      </c>
      <c r="E58" s="33">
        <f t="shared" si="9"/>
        <v>39000</v>
      </c>
      <c r="F58" s="33">
        <f t="shared" si="9"/>
        <v>36000</v>
      </c>
      <c r="G58" s="33">
        <f t="shared" si="9"/>
        <v>29000</v>
      </c>
      <c r="H58" s="33">
        <f t="shared" si="9"/>
        <v>24000</v>
      </c>
      <c r="I58" s="33">
        <f t="shared" si="9"/>
        <v>29000</v>
      </c>
      <c r="J58" s="33">
        <f t="shared" si="9"/>
        <v>29000</v>
      </c>
      <c r="K58" s="33">
        <f t="shared" si="9"/>
        <v>49000</v>
      </c>
      <c r="L58" s="33">
        <f t="shared" si="9"/>
        <v>29000</v>
      </c>
      <c r="M58" s="33">
        <f t="shared" si="9"/>
        <v>29000</v>
      </c>
      <c r="N58" s="33">
        <f t="shared" si="9"/>
        <v>29000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" x14ac:dyDescent="0.2">
      <c r="A59" s="7"/>
      <c r="B59" s="34" t="str">
        <f t="shared" ref="B59:N59" si="10">B48</f>
        <v>Total operating expenses</v>
      </c>
      <c r="C59" s="33">
        <f t="shared" si="10"/>
        <v>42770</v>
      </c>
      <c r="D59" s="33">
        <f t="shared" si="10"/>
        <v>42770</v>
      </c>
      <c r="E59" s="33">
        <f t="shared" si="10"/>
        <v>42770</v>
      </c>
      <c r="F59" s="33">
        <f t="shared" si="10"/>
        <v>42770</v>
      </c>
      <c r="G59" s="33">
        <f t="shared" si="10"/>
        <v>42770</v>
      </c>
      <c r="H59" s="33">
        <f t="shared" si="10"/>
        <v>42770</v>
      </c>
      <c r="I59" s="33">
        <f t="shared" si="10"/>
        <v>42770</v>
      </c>
      <c r="J59" s="33">
        <f t="shared" si="10"/>
        <v>42770</v>
      </c>
      <c r="K59" s="33">
        <f t="shared" si="10"/>
        <v>42770</v>
      </c>
      <c r="L59" s="33">
        <f t="shared" si="10"/>
        <v>42770</v>
      </c>
      <c r="M59" s="33">
        <f t="shared" si="10"/>
        <v>42770</v>
      </c>
      <c r="N59" s="33">
        <f t="shared" si="10"/>
        <v>42770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" x14ac:dyDescent="0.2">
      <c r="A60" s="7"/>
      <c r="B60" s="34" t="str">
        <f t="shared" ref="B60:N60" si="11">B53</f>
        <v>Total owners drawings</v>
      </c>
      <c r="C60" s="33">
        <f t="shared" si="11"/>
        <v>0</v>
      </c>
      <c r="D60" s="33">
        <f t="shared" si="11"/>
        <v>0</v>
      </c>
      <c r="E60" s="33">
        <f t="shared" si="11"/>
        <v>0</v>
      </c>
      <c r="F60" s="33">
        <f t="shared" si="11"/>
        <v>6000</v>
      </c>
      <c r="G60" s="33">
        <f t="shared" si="11"/>
        <v>0</v>
      </c>
      <c r="H60" s="33">
        <f t="shared" si="11"/>
        <v>0</v>
      </c>
      <c r="I60" s="33">
        <f t="shared" si="11"/>
        <v>0</v>
      </c>
      <c r="J60" s="33">
        <f t="shared" si="11"/>
        <v>6000</v>
      </c>
      <c r="K60" s="33">
        <f t="shared" si="11"/>
        <v>0</v>
      </c>
      <c r="L60" s="33">
        <f t="shared" si="11"/>
        <v>0</v>
      </c>
      <c r="M60" s="33">
        <f t="shared" si="11"/>
        <v>6000</v>
      </c>
      <c r="N60" s="33">
        <f t="shared" si="11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" x14ac:dyDescent="0.2">
      <c r="A61" s="10"/>
      <c r="B61" s="31" t="s">
        <v>40</v>
      </c>
      <c r="C61" s="20">
        <f t="shared" ref="C61:N61" si="12">C56+C57-C58-C59-C60-C7</f>
        <v>20230</v>
      </c>
      <c r="D61" s="20">
        <f t="shared" si="12"/>
        <v>10230</v>
      </c>
      <c r="E61" s="20">
        <f t="shared" si="12"/>
        <v>-14770</v>
      </c>
      <c r="F61" s="20">
        <f t="shared" si="12"/>
        <v>2230</v>
      </c>
      <c r="G61" s="20">
        <f t="shared" si="12"/>
        <v>230</v>
      </c>
      <c r="H61" s="20">
        <f t="shared" si="12"/>
        <v>-9770</v>
      </c>
      <c r="I61" s="20">
        <f t="shared" si="12"/>
        <v>10230</v>
      </c>
      <c r="J61" s="20">
        <f t="shared" si="12"/>
        <v>4230</v>
      </c>
      <c r="K61" s="20">
        <f t="shared" si="12"/>
        <v>5230</v>
      </c>
      <c r="L61" s="20">
        <f t="shared" si="12"/>
        <v>10230</v>
      </c>
      <c r="M61" s="20">
        <f t="shared" si="12"/>
        <v>4230</v>
      </c>
      <c r="N61" s="20">
        <f t="shared" si="12"/>
        <v>10230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" x14ac:dyDescent="0.2">
      <c r="A62" s="10"/>
      <c r="B62" s="35" t="s">
        <v>41</v>
      </c>
      <c r="C62" s="36">
        <f t="shared" ref="C62:N62" si="13">C7+C61</f>
        <v>40230</v>
      </c>
      <c r="D62" s="36">
        <f t="shared" si="13"/>
        <v>50460</v>
      </c>
      <c r="E62" s="36">
        <f t="shared" si="13"/>
        <v>35690</v>
      </c>
      <c r="F62" s="36">
        <f t="shared" si="13"/>
        <v>37920</v>
      </c>
      <c r="G62" s="36">
        <f t="shared" si="13"/>
        <v>38150</v>
      </c>
      <c r="H62" s="36">
        <f t="shared" si="13"/>
        <v>28380</v>
      </c>
      <c r="I62" s="36">
        <f t="shared" si="13"/>
        <v>38610</v>
      </c>
      <c r="J62" s="36">
        <f t="shared" si="13"/>
        <v>42840</v>
      </c>
      <c r="K62" s="36">
        <f t="shared" si="13"/>
        <v>48070</v>
      </c>
      <c r="L62" s="36">
        <f t="shared" si="13"/>
        <v>58300</v>
      </c>
      <c r="M62" s="36">
        <f t="shared" si="13"/>
        <v>62530</v>
      </c>
      <c r="N62" s="36">
        <f t="shared" si="13"/>
        <v>72760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" x14ac:dyDescent="0.2">
      <c r="A63" s="11"/>
      <c r="B63" s="25"/>
      <c r="C63" s="37"/>
      <c r="D63" s="37"/>
      <c r="E63" s="37"/>
      <c r="F63" s="38"/>
      <c r="G63" s="37"/>
      <c r="H63" s="37"/>
      <c r="I63" s="37"/>
      <c r="J63" s="25"/>
      <c r="K63" s="25"/>
      <c r="L63" s="25"/>
      <c r="M63" s="25"/>
      <c r="N63" s="2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" x14ac:dyDescent="0.2">
      <c r="A64" s="39"/>
      <c r="B64" s="40" t="s">
        <v>42</v>
      </c>
      <c r="C64" s="41"/>
      <c r="D64" s="41"/>
      <c r="E64" s="41"/>
      <c r="F64" s="41"/>
      <c r="G64" s="41"/>
      <c r="H64" s="41"/>
      <c r="I64" s="41"/>
      <c r="J64" s="40"/>
      <c r="K64" s="40"/>
      <c r="L64" s="40"/>
      <c r="M64" s="40"/>
      <c r="N64" s="40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6" x14ac:dyDescent="0.2">
      <c r="A65" s="1"/>
      <c r="B65" s="29" t="s">
        <v>43</v>
      </c>
      <c r="C65" s="42"/>
      <c r="D65" s="42"/>
      <c r="E65" s="42"/>
      <c r="F65" s="42"/>
      <c r="G65" s="42"/>
      <c r="H65" s="42"/>
      <c r="I65" s="42"/>
      <c r="J65" s="29"/>
      <c r="K65" s="29"/>
      <c r="L65" s="29"/>
      <c r="M65" s="29"/>
      <c r="N65" s="2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" x14ac:dyDescent="0.2">
      <c r="A66" s="1"/>
      <c r="B66" s="29" t="s">
        <v>44</v>
      </c>
      <c r="C66" s="42"/>
      <c r="D66" s="42"/>
      <c r="E66" s="42"/>
      <c r="F66" s="42"/>
      <c r="G66" s="42"/>
      <c r="H66" s="42"/>
      <c r="I66" s="42"/>
      <c r="J66" s="29"/>
      <c r="K66" s="29"/>
      <c r="L66" s="29"/>
      <c r="M66" s="29"/>
      <c r="N66" s="2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" x14ac:dyDescent="0.2">
      <c r="A67" s="1"/>
      <c r="B67" s="29" t="s">
        <v>45</v>
      </c>
      <c r="C67" s="42"/>
      <c r="D67" s="42"/>
      <c r="E67" s="42"/>
      <c r="F67" s="42"/>
      <c r="G67" s="42"/>
      <c r="H67" s="42"/>
      <c r="I67" s="42"/>
      <c r="J67" s="29"/>
      <c r="K67" s="29"/>
      <c r="L67" s="29"/>
      <c r="M67" s="29"/>
      <c r="N67" s="2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" x14ac:dyDescent="0.2">
      <c r="A68" s="1"/>
      <c r="B68" s="29" t="s">
        <v>46</v>
      </c>
      <c r="C68" s="42"/>
      <c r="D68" s="42"/>
      <c r="E68" s="42"/>
      <c r="F68" s="42"/>
      <c r="G68" s="42"/>
      <c r="H68" s="42"/>
      <c r="I68" s="42"/>
      <c r="J68" s="29"/>
      <c r="K68" s="29"/>
      <c r="L68" s="29"/>
      <c r="M68" s="29"/>
      <c r="N68" s="2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" x14ac:dyDescent="0.2">
      <c r="A69" s="1"/>
      <c r="B69" s="27"/>
      <c r="C69" s="42"/>
      <c r="D69" s="42"/>
      <c r="E69" s="42"/>
      <c r="F69" s="42"/>
      <c r="G69" s="42"/>
      <c r="H69" s="42"/>
      <c r="I69" s="42"/>
      <c r="J69" s="29"/>
      <c r="K69" s="29"/>
      <c r="L69" s="29"/>
      <c r="M69" s="29"/>
      <c r="N69" s="2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" x14ac:dyDescent="0.2">
      <c r="A70" s="1"/>
      <c r="B70" s="29" t="s">
        <v>47</v>
      </c>
      <c r="C70" s="42"/>
      <c r="D70" s="42"/>
      <c r="E70" s="42"/>
      <c r="F70" s="42"/>
      <c r="G70" s="42"/>
      <c r="H70" s="42"/>
      <c r="I70" s="42"/>
      <c r="J70" s="29"/>
      <c r="K70" s="29"/>
      <c r="L70" s="29"/>
      <c r="M70" s="29"/>
      <c r="N70" s="2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" x14ac:dyDescent="0.2">
      <c r="A71" s="1"/>
      <c r="B71" s="29"/>
      <c r="C71" s="42"/>
      <c r="D71" s="42"/>
      <c r="E71" s="42"/>
      <c r="F71" s="42"/>
      <c r="G71" s="42"/>
      <c r="H71" s="42"/>
      <c r="I71" s="42"/>
      <c r="J71" s="29"/>
      <c r="K71" s="29"/>
      <c r="L71" s="29"/>
      <c r="M71" s="29"/>
      <c r="N71" s="2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" x14ac:dyDescent="0.2">
      <c r="A72" s="1"/>
      <c r="B72" s="29"/>
      <c r="C72" s="42"/>
      <c r="D72" s="42"/>
      <c r="E72" s="42"/>
      <c r="F72" s="42"/>
      <c r="G72" s="42"/>
      <c r="H72" s="42"/>
      <c r="I72" s="42"/>
      <c r="J72" s="29"/>
      <c r="K72" s="29"/>
      <c r="L72" s="29"/>
      <c r="M72" s="29"/>
      <c r="N72" s="2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" x14ac:dyDescent="0.2">
      <c r="A73" s="1"/>
      <c r="B73" s="29"/>
      <c r="C73" s="42"/>
      <c r="D73" s="42"/>
      <c r="E73" s="42"/>
      <c r="F73" s="42"/>
      <c r="G73" s="42"/>
      <c r="H73" s="42"/>
      <c r="I73" s="42"/>
      <c r="J73" s="29"/>
      <c r="K73" s="29"/>
      <c r="L73" s="29"/>
      <c r="M73" s="29"/>
      <c r="N73" s="2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" x14ac:dyDescent="0.2">
      <c r="A74" s="1"/>
      <c r="B74" s="29"/>
      <c r="C74" s="42"/>
      <c r="D74" s="42"/>
      <c r="E74" s="42"/>
      <c r="F74" s="42"/>
      <c r="G74" s="42"/>
      <c r="H74" s="42"/>
      <c r="I74" s="42"/>
      <c r="J74" s="29"/>
      <c r="K74" s="29"/>
      <c r="L74" s="29"/>
      <c r="M74" s="29"/>
      <c r="N74" s="2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" x14ac:dyDescent="0.2">
      <c r="A75" s="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" x14ac:dyDescent="0.2">
      <c r="A76" s="1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" x14ac:dyDescent="0.2">
      <c r="A77" s="1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" x14ac:dyDescent="0.2">
      <c r="A78" s="1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" x14ac:dyDescent="0.2">
      <c r="A79" s="1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">
    <mergeCell ref="A1:N1"/>
    <mergeCell ref="B2:N2"/>
    <mergeCell ref="B3:N3"/>
  </mergeCells>
  <pageMargins left="0.7" right="0.7" top="0.75" bottom="0.75" header="0" footer="0"/>
  <pageSetup paperSize="9" orientation="portrait"/>
  <ignoredErrors>
    <ignoredError sqref="C1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 Davies</cp:lastModifiedBy>
  <dcterms:created xsi:type="dcterms:W3CDTF">2019-07-18T00:57:34Z</dcterms:created>
  <dcterms:modified xsi:type="dcterms:W3CDTF">2026-04-30T03:56:00Z</dcterms:modified>
</cp:coreProperties>
</file>